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730" windowHeight="11760" firstSheet="2" activeTab="2"/>
  </bookViews>
  <sheets>
    <sheet name="foxz" sheetId="3" state="veryHidden" r:id="rId1"/>
    <sheet name="Biểu số 01" sheetId="1" state="hidden" r:id="rId2"/>
    <sheet name="Biểu số 02" sheetId="2" r:id="rId3"/>
    <sheet name="Dự kiến GPMB" sheetId="4" state="hidden" r:id="rId4"/>
  </sheets>
  <definedNames>
    <definedName name="_xlnm.Print_Titles" localSheetId="1">'Biểu số 01'!$4:$5</definedName>
    <definedName name="_xlnm.Print_Titles" localSheetId="2">'Biểu số 02'!$9:$9</definedName>
  </definedNames>
  <calcPr calcId="144525"/>
</workbook>
</file>

<file path=xl/calcChain.xml><?xml version="1.0" encoding="utf-8"?>
<calcChain xmlns="http://schemas.openxmlformats.org/spreadsheetml/2006/main">
  <c r="E13" i="2" l="1"/>
  <c r="G13" i="2"/>
  <c r="D13" i="2"/>
  <c r="F14" i="2"/>
  <c r="F13" i="2" s="1"/>
  <c r="K14" i="2" l="1"/>
  <c r="K19" i="2"/>
  <c r="G15" i="2"/>
  <c r="H15" i="2"/>
  <c r="I15" i="2"/>
  <c r="K12" i="2"/>
  <c r="K16" i="2"/>
  <c r="K20" i="2"/>
  <c r="E11" i="2"/>
  <c r="F11" i="2"/>
  <c r="G11" i="2"/>
  <c r="D11" i="2"/>
  <c r="E15" i="2" l="1"/>
  <c r="E10" i="2" s="1"/>
  <c r="G10" i="2"/>
  <c r="D15" i="2"/>
  <c r="D10" i="2" s="1"/>
  <c r="F18" i="2" l="1"/>
  <c r="K18" i="2" s="1"/>
  <c r="F17" i="2"/>
  <c r="K17" i="2" s="1"/>
  <c r="F15" i="2" l="1"/>
  <c r="F10" i="2" s="1"/>
  <c r="J6" i="1" l="1"/>
  <c r="E6" i="1"/>
  <c r="F6" i="1"/>
  <c r="G6" i="1"/>
  <c r="H6" i="1"/>
  <c r="I6" i="1"/>
  <c r="D6" i="1"/>
</calcChain>
</file>

<file path=xl/sharedStrings.xml><?xml version="1.0" encoding="utf-8"?>
<sst xmlns="http://schemas.openxmlformats.org/spreadsheetml/2006/main" count="126" uniqueCount="95">
  <si>
    <t>STT</t>
  </si>
  <si>
    <t>Tên dự án (MBQH)</t>
  </si>
  <si>
    <t>Địa điểm 
thực hiện 
dự án</t>
  </si>
  <si>
    <t>Diện tích 
theo quy 
hoạch 
(MBQH) 
(ha)</t>
  </si>
  <si>
    <t>Diện tích
 đất đấu 
giá (ha)</t>
  </si>
  <si>
    <t>Ghi chú</t>
  </si>
  <si>
    <r>
      <t xml:space="preserve">Tiền sử
 dụng đất
 dự kiến 
thu được
</t>
    </r>
    <r>
      <rPr>
        <b/>
        <i/>
        <sz val="10"/>
        <rFont val="Times New Roman"/>
        <family val="1"/>
      </rPr>
      <t>(triệu
 đồng)</t>
    </r>
  </si>
  <si>
    <r>
      <t xml:space="preserve">Tiền sử
 dụng đất
 dự kiến 
thu được sau khi trừ chi phí GPMB, HTKT
</t>
    </r>
    <r>
      <rPr>
        <b/>
        <i/>
        <sz val="10"/>
        <rFont val="Times New Roman"/>
        <family val="1"/>
      </rPr>
      <t>(triệu
 đồng)</t>
    </r>
  </si>
  <si>
    <r>
      <t xml:space="preserve">Tiền trúng đấu giá quyền sử
 dụng đất
thu được
</t>
    </r>
    <r>
      <rPr>
        <b/>
        <i/>
        <sz val="10"/>
        <rFont val="Times New Roman"/>
        <family val="1"/>
      </rPr>
      <t>(triệu
 đồng)</t>
    </r>
  </si>
  <si>
    <t xml:space="preserve">Tổng cộng </t>
  </si>
  <si>
    <t>Danh mục dự án đấu giá được UBND tỉnh phê duyệt</t>
  </si>
  <si>
    <r>
      <t>Nguyên nhân chậm hoàn thành đấu giá</t>
    </r>
    <r>
      <rPr>
        <b/>
        <i/>
        <sz val="10"/>
        <rFont val="Times New Roman"/>
        <family val="1"/>
      </rPr>
      <t xml:space="preserve"> (nếu có)</t>
    </r>
  </si>
  <si>
    <t>Biểu số 01</t>
  </si>
  <si>
    <r>
      <t xml:space="preserve">Kết quả thực hiện năm 2025 
</t>
    </r>
    <r>
      <rPr>
        <i/>
        <sz val="10"/>
        <rFont val="Times New Roman"/>
        <family val="1"/>
      </rPr>
      <t>(tính từ ngày 01/01/2025 đến ngày báo cáo)</t>
    </r>
  </si>
  <si>
    <t>Hạ tầng kỹ thuật điểm dân cư nông thôn tại thôn Hợp đồng, xã Hoằng Giang huyện Hoằng Hóa (03b /MBQH -UBND ngày 13/4/2020</t>
  </si>
  <si>
    <t>Xã Hoằng Giang</t>
  </si>
  <si>
    <t>Mặt bằng phân lô đất ở tại thôn Đức Tiến xã Hoằng Hợp huyện hoằng hóa ( số 28/MBQH- UBND ngày 19/04/2021)</t>
  </si>
  <si>
    <t>Mặt bằng phân lô Đồng bái thôn Trung tiến xã Hoằng Quỳ , huyện hoằng hóa ( số 06/MBQH- UBND ngày 23/2/2021)</t>
  </si>
  <si>
    <t>Hạ tầng kỹ thuật khu dân cư nông thôn tại thôn Nga phú 2, xã Hoằng Xuân ( Số 24/MBQH- UBND ngày 19/4/2021)</t>
  </si>
  <si>
    <t>BÁO CÁO KẾT QUẢ THỰC HIỆN KẾ HOẠCH ĐẤU GIÁ QUYỀN SỬ DỤNG ĐẤT NĂM 2025 TRÊN ĐỊA BÀN XÃ HOẰNG GIANG</t>
  </si>
  <si>
    <t>UBND XÃ HOẰNG GIANG</t>
  </si>
  <si>
    <t>Quyết định số 878/QĐ- UBND ngày 26/3/2025 của UBND tỉnh về phê duyệt danh mục dự án đấu giá</t>
  </si>
  <si>
    <t>Hạ tầng kỹ thuật điểm dân cư nông thôn tại thôn Trinh Thọ, xã Hoằng Giang huyện Hoằng Hóa ( 25/MBQH -UBND ngày 19/4/2021</t>
  </si>
  <si>
    <t>Mặt bằng khu dân cư thôn Phượng Mao, xã Hoằng Phượng (QĐ số 3664/QĐ-UBND ngày 16/8/2024)</t>
  </si>
  <si>
    <t>Hoằng Giang</t>
  </si>
  <si>
    <t>Hạ tầng kỹ thuật mặt bằng phân lô đất ở tại thôn Đông Nam, xã Hoằng Quỳ  (MBQH đượng phê duyệt tại QĐ số 3662/QĐ-UBND ngày 16/8/2024)</t>
  </si>
  <si>
    <t>Khu dân cư thôn Thanh minh xã Hoằng Hợp (QĐ 4233/QĐ-UBND ngày 10/9/2024 về phê duyệt quy hoạch chi tiết xây dựng tỷ lệ 1/500)</t>
  </si>
  <si>
    <t xml:space="preserve"> Đã xây dựng Phương án đấu giá. Dự kiến tổ chức đấu giá quyền sử dụng đất trong tháng 11/2025.</t>
  </si>
  <si>
    <t xml:space="preserve"> Đã xây dựng Phương án đấu giá. Dự kiến tổ chức đấu giá quyền sử dụng đất trong tháng 11/2025</t>
  </si>
  <si>
    <t>Đang xây dựng hạ tầng kỹ thuật khu dân cư do ảnh hưởng của bão số 5 và 10; vật liệu xây dựng khan hiếm</t>
  </si>
  <si>
    <t>Đang thực hiện công tác GPMB</t>
  </si>
  <si>
    <t>(Kèm theo Công văn số ........../...  ngày .......... tháng …. năm 2025 của UBND xã Hoằng Giang)</t>
  </si>
  <si>
    <t xml:space="preserve"> DỰ KIẾN DANH MỤC DỰ ÁN TRÌNH GPMB NĂM 2026 </t>
  </si>
  <si>
    <t>Tên Dự án</t>
  </si>
  <si>
    <t>Địa điểm khu đất tổ chức đấu giá (thôn)</t>
  </si>
  <si>
    <t>Diện tích dự kiến (ha)</t>
  </si>
  <si>
    <t>Quy hoạch xây dựng</t>
  </si>
  <si>
    <t>Kế hoạch, tiến độ, thực hiện</t>
  </si>
  <si>
    <t>Khu dân cư  thôn Trung Tiến, xã Hoằng Quỳ, huyện Hoằng Hóa - giai đoạn 1</t>
  </si>
  <si>
    <t>Trung Tiến, xã Hoằng Giang, tỉnh Thanh Hóa</t>
  </si>
  <si>
    <r>
      <t>6,37</t>
    </r>
    <r>
      <rPr>
        <sz val="13"/>
        <rFont val="Times New Roman"/>
        <family val="1"/>
      </rPr>
      <t xml:space="preserve"> ha </t>
    </r>
    <r>
      <rPr>
        <i/>
        <sz val="13"/>
        <rFont val="Times New Roman"/>
        <family val="1"/>
      </rPr>
      <t>(bao gồm đường giao thông, vỉa hè và các hạng mục theo Quyết định phê duyệt dự án đầu tư đã phê duyệt)</t>
    </r>
  </si>
  <si>
    <t>Khu dân cư nông thôn</t>
  </si>
  <si>
    <t>Mặt bằng khu dân cư thôn Đông Nam, xã Hoằng Quỳ (MBQH được phê duyệt tại QĐ số 3662/QĐ-UBND ngày 16/8/2024 của Chủ tịch UBND huyện Hoằng Hóa)</t>
  </si>
  <si>
    <t>Đông Nam, xã Hoằng Giang, tỉnh Thanh Hóa</t>
  </si>
  <si>
    <r>
      <t>0,841</t>
    </r>
    <r>
      <rPr>
        <sz val="13"/>
        <rFont val="Times New Roman"/>
        <family val="1"/>
      </rPr>
      <t xml:space="preserve"> ha </t>
    </r>
    <r>
      <rPr>
        <i/>
        <sz val="13"/>
        <rFont val="Times New Roman"/>
        <family val="1"/>
      </rPr>
      <t>(bao gồm đường giao thông, vỉa hè và các hạng mục theo Quyết định phê duyệt dự án đầu tư đã phê duyệt)</t>
    </r>
  </si>
  <si>
    <t>Khu dân cư  thôn Thanh Minh, xã Hoằng Hợp - giai đoạn 1 (Mặt bằng quy hoạch được phê duyệt tại Quyết định số 4233/QĐ-UBND ngày 10/9/2024 của Chủ tịch UBND huyện Hoằng Hóa)</t>
  </si>
  <si>
    <t>Thanh Minh  xã Hoằng Giang, tỉnh Thanh Hóa</t>
  </si>
  <si>
    <r>
      <t xml:space="preserve">2,44 </t>
    </r>
    <r>
      <rPr>
        <sz val="13"/>
        <rFont val="Times New Roman"/>
        <family val="1"/>
      </rPr>
      <t xml:space="preserve">ha </t>
    </r>
    <r>
      <rPr>
        <i/>
        <sz val="13"/>
        <rFont val="Times New Roman"/>
        <family val="1"/>
      </rPr>
      <t>(bao gồm đường giao thông, vỉa hè và các hạng mục theo Quyết định phê duyệt dự án đầu tư đã phê duyệt)</t>
    </r>
  </si>
  <si>
    <t>Mặt bằng khu dân cư  thôn Xuân Phú, xã Hoằng Giang, tỉnh Thanh Hóa</t>
  </si>
  <si>
    <t>Xuân Phú,</t>
  </si>
  <si>
    <r>
      <t>1,15</t>
    </r>
    <r>
      <rPr>
        <sz val="13"/>
        <rFont val="Times New Roman"/>
        <family val="1"/>
      </rPr>
      <t xml:space="preserve"> ha </t>
    </r>
    <r>
      <rPr>
        <i/>
        <sz val="13"/>
        <rFont val="Times New Roman"/>
        <family val="1"/>
      </rPr>
      <t>(bao gồm đường giao thông, vỉa hè và các hạng mục theo Quyết định phê duyệt dự án đầu tư đã phê duyệt)</t>
    </r>
  </si>
  <si>
    <t>Mặt bằng khu dân cư thông Đại Điền, xã Hoằng Giang, tỉnh Thanh Hóa</t>
  </si>
  <si>
    <t>Đại Điền ,</t>
  </si>
  <si>
    <r>
      <t>1,094</t>
    </r>
    <r>
      <rPr>
        <sz val="13"/>
        <rFont val="Times New Roman"/>
        <family val="1"/>
      </rPr>
      <t xml:space="preserve"> ha </t>
    </r>
    <r>
      <rPr>
        <i/>
        <sz val="13"/>
        <rFont val="Times New Roman"/>
        <family val="1"/>
      </rPr>
      <t>(bao gồm đường giao thông, vỉa hè và các hạng mục theo Quyết định phê duyệt chủ trương đầu tư đã phê duyệt)</t>
    </r>
  </si>
  <si>
    <t>Mặt bằng khu dân cư  thôn Trọng Hậu, xã Hoằng Giang, tỉnh Thanh Hóa</t>
  </si>
  <si>
    <t>Trọng Hậu, xã Hoằng Giang, tỉnh Thanh Hóa</t>
  </si>
  <si>
    <r>
      <t>0,49</t>
    </r>
    <r>
      <rPr>
        <sz val="13"/>
        <rFont val="Times New Roman"/>
        <family val="1"/>
      </rPr>
      <t xml:space="preserve"> ha </t>
    </r>
    <r>
      <rPr>
        <i/>
        <sz val="13"/>
        <rFont val="Times New Roman"/>
        <family val="1"/>
      </rPr>
      <t>(bao gồm đường giao thông, vỉa hè và các hạng mục theo Quyết định phê duyệt chủ trương đầu tư đã phê duyệt)</t>
    </r>
  </si>
  <si>
    <t xml:space="preserve"> Thôn Thanh Minh, xã Hoằng Giang, tỉnh Thanh Hóa</t>
  </si>
  <si>
    <t>Diện tích
 dự kiến đấu 
giá (ha)</t>
  </si>
  <si>
    <r>
      <t xml:space="preserve">Đánh giá sự phù hợp của Dự án đối với Quy hoạch sử dụng đất và các Quy hoạch có liên quan (nếu có); Kế hoạch sử dụng đất hàng năm được phê duyệt </t>
    </r>
    <r>
      <rPr>
        <i/>
        <sz val="13"/>
        <rFont val="Times New Roman"/>
        <family val="1"/>
      </rPr>
      <t>(ghi rõ số văn bản và ngày tháng năm được phê duyệt)</t>
    </r>
  </si>
  <si>
    <t>Phù hợp</t>
  </si>
  <si>
    <t>Đấu mới</t>
  </si>
  <si>
    <t xml:space="preserve">Tên dự án (MBQH)
</t>
  </si>
  <si>
    <t>Tổng tiền sử dụng đất dự kiến thu được 
( tỷ đồng)</t>
  </si>
  <si>
    <t>Tổng số lô/MBQH</t>
  </si>
  <si>
    <t>I</t>
  </si>
  <si>
    <t>II</t>
  </si>
  <si>
    <t>Khu dân cư  thôn Trung Tiến, xã Hoằng Quỳ, huyện Hoằng Hóa 
 giai đoạn 1</t>
  </si>
  <si>
    <t>Địa điểm 
thực hiện 
dự án (thôn)</t>
  </si>
  <si>
    <t xml:space="preserve"> Diện tích theo quy hoạch
 (MBQH) 
(ha)</t>
  </si>
  <si>
    <t xml:space="preserve"> Phượng Mao,
 xã Hoằng Giang, tỉnh Thanh Hóa</t>
  </si>
  <si>
    <t>Mặt bằng khu dân cư thôn Trọng Hậu, xã Hoằng Giang, tỉnh Thanh Hóa</t>
  </si>
  <si>
    <t>CỘNG HÒA XÃ HỘI CHỦ NGHĨA VIỆT NAM</t>
  </si>
  <si>
    <t>Độc lập - Tự do - Hạnh phúc</t>
  </si>
  <si>
    <t>ỦY BAN NHÂN DÂN</t>
  </si>
  <si>
    <t>XÃ HOẰNG GIANG</t>
  </si>
  <si>
    <t>Đơn vị tính: tỷ đồng</t>
  </si>
  <si>
    <t xml:space="preserve">Mặt bằng khu dân cư thôn Phượng Mao, xã Hoằng Phượng (nay là xã Hoằng Giang) (Mặt bằng quy hoạch được phê duyệt tại Quyết định số 3664/QĐ-UBND ngày 16/8/2024 của Chủ tịch UBND huyện Hoằng Hóa cũ) </t>
  </si>
  <si>
    <t>Khu dân cư thôn Thanh Minh, xã Hoằng Hợp - giai đoạn 1 (Mặt bằng quy hoạch được phê duyệt tại Quyết định số 4233/QĐ-UBND ngày 10/9/2024 của Chủ tịch UBND huyện Hoằng Hóa)</t>
  </si>
  <si>
    <t xml:space="preserve"> Thôn Đông Nam, 
xã Hoằng Giang,
 tỉnh Thanh Hóa</t>
  </si>
  <si>
    <t>Thôn Trung Tiến 
xã Hoằng Giang,
 tỉnh Thanh Hóa</t>
  </si>
  <si>
    <t>Thôn Đại Điền, 
xã Hoằng Giang, 
tỉnh Thanh Hóa</t>
  </si>
  <si>
    <t xml:space="preserve"> Thôn Trọng Hậu, 
xã Hoằng Giang, 
tỉnh Thanh Hóa</t>
  </si>
  <si>
    <t xml:space="preserve">(Kèm theo Quyết định số       /QĐ-UBND ngày .    ./        /2026 của Chủ tịch UBND xã Hoằng Giang) </t>
  </si>
  <si>
    <t xml:space="preserve">(Kèm theo Tờ trình số       /TTr-KT ngày .     ./       /2026 của Phòng Kinh tế xã Hoằng Giang) </t>
  </si>
  <si>
    <t>Đơn giá/lô</t>
  </si>
  <si>
    <t>Thành tiền</t>
  </si>
  <si>
    <t xml:space="preserve">(Kèm theo Thông báo số     /TB- UBND ngày       /   5  /2026 của UBND xã Hoằng Giang) </t>
  </si>
  <si>
    <t xml:space="preserve"> DANH MỤC ĐIỀU CHỈNH ĐẤU GIÁ QUYỀN SỬ DỤNG ĐẤT NĂM 2026 TRÊN ĐỊA BÀN XÃ HOẰNG GIANG, ĐỢT 1</t>
  </si>
  <si>
    <t>Dự án đã thực hiện đấu giá</t>
  </si>
  <si>
    <t>Danh mục dự án điều chỉnh giảm</t>
  </si>
  <si>
    <t xml:space="preserve"> Thôn Xuân Phú, 
xã Hoằng Giang, tỉnh Thanh Hóa</t>
  </si>
  <si>
    <t>Danh mục dự án sau khi điều chỉnh giảm</t>
  </si>
  <si>
    <t>III</t>
  </si>
  <si>
    <t>Tổng cộng (I+III)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</si>
</sst>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-* #,##0.00\ _₫_-;\-* #,##0.00\ _₫_-;_-* &quot;-&quot;??\ _₫_-;_-@_-"/>
    <numFmt numFmtId="166" formatCode="0.000"/>
  </numFmts>
  <fonts count="27">
    <font>
      <sz val="10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3"/>
      <name val="Times New Roman"/>
      <family val="1"/>
    </font>
    <font>
      <i/>
      <sz val="13"/>
      <name val="Times New Roman"/>
      <family val="1"/>
    </font>
    <font>
      <b/>
      <sz val="10"/>
      <name val="Times New Roman"/>
      <family val="1"/>
    </font>
    <font>
      <sz val="11"/>
      <color indexed="8"/>
      <name val="Calibri"/>
      <family val="2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2"/>
      <name val="Times New Roman"/>
      <family val="1"/>
    </font>
    <font>
      <sz val="12"/>
      <color indexed="8"/>
      <name val="Times New Roman"/>
      <family val="2"/>
    </font>
    <font>
      <sz val="14"/>
      <name val=".VnTime"/>
      <family val="2"/>
    </font>
    <font>
      <sz val="10"/>
      <color theme="1"/>
      <name val="Calibri"/>
      <family val="2"/>
    </font>
    <font>
      <b/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b/>
      <u/>
      <sz val="14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sz val="14"/>
      <name val="Times New Roman"/>
      <family val="1"/>
    </font>
    <font>
      <sz val="13"/>
      <name val="Times New Roman"/>
      <family val="1"/>
    </font>
    <font>
      <sz val="14"/>
      <color indexed="8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9" fillId="0" borderId="0"/>
    <xf numFmtId="0" fontId="10" fillId="0" borderId="0"/>
    <xf numFmtId="0" fontId="11" fillId="0" borderId="0"/>
    <xf numFmtId="0" fontId="12" fillId="0" borderId="0"/>
    <xf numFmtId="0" fontId="1" fillId="0" borderId="0"/>
    <xf numFmtId="0" fontId="13" fillId="0" borderId="0"/>
    <xf numFmtId="0" fontId="9" fillId="0" borderId="0"/>
  </cellStyleXfs>
  <cellXfs count="98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3" fontId="3" fillId="0" borderId="6" xfId="1" applyNumberFormat="1" applyFont="1" applyFill="1" applyBorder="1" applyAlignment="1">
      <alignment horizontal="right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15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/>
    </xf>
    <xf numFmtId="0" fontId="6" fillId="0" borderId="0" xfId="0" applyFont="1" applyAlignment="1">
      <alignment vertical="center"/>
    </xf>
    <xf numFmtId="43" fontId="6" fillId="0" borderId="6" xfId="1" applyFont="1" applyBorder="1" applyAlignment="1">
      <alignment horizontal="right" vertical="center" wrapText="1"/>
    </xf>
    <xf numFmtId="164" fontId="6" fillId="0" borderId="6" xfId="1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43" fontId="18" fillId="0" borderId="6" xfId="1" applyFont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horizontal="center" vertical="center" wrapText="1"/>
    </xf>
    <xf numFmtId="43" fontId="18" fillId="2" borderId="6" xfId="1" applyFont="1" applyFill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164" fontId="3" fillId="0" borderId="6" xfId="1" applyNumberFormat="1" applyFont="1" applyBorder="1" applyAlignment="1">
      <alignment horizontal="right" vertical="center" wrapText="1"/>
    </xf>
    <xf numFmtId="39" fontId="3" fillId="0" borderId="6" xfId="1" applyNumberFormat="1" applyFont="1" applyBorder="1" applyAlignment="1">
      <alignment horizontal="right" vertical="center" wrapText="1"/>
    </xf>
    <xf numFmtId="0" fontId="18" fillId="0" borderId="6" xfId="0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3" fontId="3" fillId="0" borderId="6" xfId="0" applyNumberFormat="1" applyFont="1" applyBorder="1" applyAlignment="1">
      <alignment vertical="center"/>
    </xf>
    <xf numFmtId="164" fontId="19" fillId="0" borderId="6" xfId="1" applyNumberFormat="1" applyFont="1" applyBorder="1" applyAlignment="1">
      <alignment horizontal="center" vertical="center" wrapText="1"/>
    </xf>
    <xf numFmtId="164" fontId="20" fillId="0" borderId="6" xfId="1" applyNumberFormat="1" applyFont="1" applyBorder="1" applyAlignment="1">
      <alignment horizontal="center" vertical="center" wrapText="1"/>
    </xf>
    <xf numFmtId="164" fontId="18" fillId="0" borderId="6" xfId="1" applyNumberFormat="1" applyFont="1" applyBorder="1" applyAlignment="1">
      <alignment horizontal="right" vertical="center" wrapText="1"/>
    </xf>
    <xf numFmtId="164" fontId="18" fillId="2" borderId="6" xfId="1" applyNumberFormat="1" applyFont="1" applyFill="1" applyBorder="1" applyAlignment="1">
      <alignment horizontal="right" vertical="center" wrapText="1"/>
    </xf>
    <xf numFmtId="41" fontId="6" fillId="0" borderId="6" xfId="1" applyNumberFormat="1" applyFont="1" applyBorder="1" applyAlignment="1">
      <alignment horizontal="right" vertical="center" wrapText="1"/>
    </xf>
    <xf numFmtId="0" fontId="21" fillId="0" borderId="0" xfId="0" applyFont="1"/>
    <xf numFmtId="0" fontId="4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wrapText="1"/>
    </xf>
    <xf numFmtId="0" fontId="23" fillId="0" borderId="6" xfId="0" applyFont="1" applyBorder="1" applyAlignment="1">
      <alignment horizontal="center" wrapText="1"/>
    </xf>
    <xf numFmtId="0" fontId="23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justify" wrapText="1"/>
    </xf>
    <xf numFmtId="0" fontId="2" fillId="0" borderId="6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5" fillId="0" borderId="6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2" fillId="0" borderId="6" xfId="0" applyFont="1" applyBorder="1" applyAlignment="1">
      <alignment horizontal="center" vertical="center" wrapText="1"/>
    </xf>
    <xf numFmtId="0" fontId="22" fillId="2" borderId="0" xfId="0" applyFont="1" applyFill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6" fontId="26" fillId="0" borderId="6" xfId="1" applyNumberFormat="1" applyFont="1" applyBorder="1" applyAlignment="1">
      <alignment vertical="center" wrapText="1"/>
    </xf>
    <xf numFmtId="166" fontId="24" fillId="2" borderId="6" xfId="0" applyNumberFormat="1" applyFont="1" applyFill="1" applyBorder="1" applyAlignment="1">
      <alignment vertical="center" wrapText="1"/>
    </xf>
    <xf numFmtId="166" fontId="24" fillId="2" borderId="6" xfId="1" applyNumberFormat="1" applyFont="1" applyFill="1" applyBorder="1" applyAlignment="1">
      <alignment vertical="center" wrapText="1"/>
    </xf>
    <xf numFmtId="166" fontId="22" fillId="0" borderId="6" xfId="0" applyNumberFormat="1" applyFont="1" applyBorder="1" applyAlignment="1">
      <alignment vertical="center"/>
    </xf>
    <xf numFmtId="166" fontId="22" fillId="0" borderId="6" xfId="1" applyNumberFormat="1" applyFont="1" applyBorder="1" applyAlignment="1">
      <alignment vertical="center" wrapText="1"/>
    </xf>
    <xf numFmtId="166" fontId="22" fillId="0" borderId="6" xfId="1" applyNumberFormat="1" applyFont="1" applyFill="1" applyBorder="1" applyAlignment="1">
      <alignment vertical="center" wrapText="1"/>
    </xf>
    <xf numFmtId="166" fontId="22" fillId="0" borderId="6" xfId="1" applyNumberFormat="1" applyFont="1" applyBorder="1" applyAlignment="1">
      <alignment vertical="center"/>
    </xf>
    <xf numFmtId="0" fontId="25" fillId="0" borderId="6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49" fontId="26" fillId="0" borderId="6" xfId="1" applyNumberFormat="1" applyFont="1" applyBorder="1" applyAlignment="1">
      <alignment horizontal="center" vertical="center" wrapText="1"/>
    </xf>
    <xf numFmtId="49" fontId="26" fillId="2" borderId="6" xfId="1" applyNumberFormat="1" applyFont="1" applyFill="1" applyBorder="1" applyAlignment="1">
      <alignment horizontal="center" vertical="center" wrapText="1"/>
    </xf>
    <xf numFmtId="49" fontId="22" fillId="0" borderId="6" xfId="0" applyNumberFormat="1" applyFont="1" applyBorder="1" applyAlignment="1">
      <alignment horizontal="center" vertical="center"/>
    </xf>
    <xf numFmtId="3" fontId="2" fillId="0" borderId="6" xfId="1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vertical="center"/>
    </xf>
    <xf numFmtId="49" fontId="2" fillId="0" borderId="6" xfId="0" applyNumberFormat="1" applyFont="1" applyBorder="1" applyAlignment="1">
      <alignment vertical="center"/>
    </xf>
    <xf numFmtId="3" fontId="22" fillId="0" borderId="6" xfId="1" applyNumberFormat="1" applyFont="1" applyFill="1" applyBorder="1" applyAlignment="1">
      <alignment horizontal="center" vertical="center" wrapText="1"/>
    </xf>
    <xf numFmtId="164" fontId="22" fillId="0" borderId="6" xfId="1" applyNumberFormat="1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166" fontId="25" fillId="0" borderId="6" xfId="0" applyNumberFormat="1" applyFont="1" applyBorder="1" applyAlignment="1">
      <alignment vertical="center" wrapText="1"/>
    </xf>
    <xf numFmtId="49" fontId="25" fillId="0" borderId="6" xfId="0" applyNumberFormat="1" applyFont="1" applyBorder="1" applyAlignment="1">
      <alignment horizontal="center" vertical="center" wrapText="1"/>
    </xf>
    <xf numFmtId="166" fontId="26" fillId="0" borderId="6" xfId="0" applyNumberFormat="1" applyFont="1" applyBorder="1" applyAlignment="1">
      <alignment vertical="center" wrapText="1"/>
    </xf>
    <xf numFmtId="49" fontId="26" fillId="0" borderId="6" xfId="0" applyNumberFormat="1" applyFont="1" applyBorder="1" applyAlignment="1">
      <alignment horizontal="center" vertical="center" wrapText="1"/>
    </xf>
    <xf numFmtId="0" fontId="26" fillId="0" borderId="6" xfId="0" applyFont="1" applyBorder="1" applyAlignment="1">
      <alignment vertical="center" wrapText="1"/>
    </xf>
    <xf numFmtId="0" fontId="22" fillId="0" borderId="6" xfId="0" applyFont="1" applyBorder="1" applyAlignment="1">
      <alignment horizontal="center" vertical="center"/>
    </xf>
    <xf numFmtId="3" fontId="25" fillId="0" borderId="0" xfId="0" applyNumberFormat="1" applyFont="1" applyAlignment="1">
      <alignment vertical="center"/>
    </xf>
    <xf numFmtId="166" fontId="25" fillId="0" borderId="6" xfId="0" applyNumberFormat="1" applyFont="1" applyBorder="1" applyAlignment="1">
      <alignment horizontal="right" vertical="center" wrapText="1"/>
    </xf>
    <xf numFmtId="49" fontId="25" fillId="0" borderId="6" xfId="0" applyNumberFormat="1" applyFont="1" applyBorder="1" applyAlignment="1">
      <alignment horizontal="right" vertical="center" wrapText="1"/>
    </xf>
    <xf numFmtId="0" fontId="25" fillId="0" borderId="6" xfId="0" applyFont="1" applyBorder="1" applyAlignment="1">
      <alignment vertical="center" wrapText="1"/>
    </xf>
    <xf numFmtId="0" fontId="2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3" fontId="2" fillId="0" borderId="6" xfId="1" applyNumberFormat="1" applyFont="1" applyFill="1" applyBorder="1" applyAlignment="1">
      <alignment horizontal="center" vertical="center" wrapText="1"/>
    </xf>
    <xf numFmtId="1" fontId="25" fillId="0" borderId="6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3" fillId="0" borderId="6" xfId="0" applyFont="1" applyBorder="1" applyAlignment="1">
      <alignment horizontal="center" wrapText="1"/>
    </xf>
    <xf numFmtId="0" fontId="4" fillId="0" borderId="6" xfId="0" applyFont="1" applyBorder="1" applyAlignment="1">
      <alignment horizontal="justify" wrapText="1"/>
    </xf>
    <xf numFmtId="0" fontId="23" fillId="0" borderId="2" xfId="0" applyFont="1" applyBorder="1" applyAlignment="1">
      <alignment horizontal="center" wrapText="1"/>
    </xf>
    <xf numFmtId="0" fontId="23" fillId="0" borderId="8" xfId="0" applyFont="1" applyBorder="1" applyAlignment="1">
      <alignment horizont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</cellXfs>
  <cellStyles count="11">
    <cellStyle name="Comma" xfId="1" builtinId="3"/>
    <cellStyle name="Comma 2" xfId="2"/>
    <cellStyle name="Comma 3" xfId="3"/>
    <cellStyle name="Normal" xfId="0" builtinId="0"/>
    <cellStyle name="Normal 10" xfId="4"/>
    <cellStyle name="Normal 2" xfId="5"/>
    <cellStyle name="Normal 3" xfId="6"/>
    <cellStyle name="Normal 4" xfId="7"/>
    <cellStyle name="Normal 5 3" xfId="8"/>
    <cellStyle name="Normal 7" xfId="9"/>
    <cellStyle name="Normal 9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1665767</xdr:colOff>
      <xdr:row>1</xdr:row>
      <xdr:rowOff>230371</xdr:rowOff>
    </xdr:from>
    <xdr:to>
      <xdr:col>1</xdr:col>
      <xdr:colOff>2507511</xdr:colOff>
      <xdr:row>1</xdr:row>
      <xdr:rowOff>230371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7954FB13-40E9-E8C5-3EBB-8D282CF88395}"/>
            </a:ext>
          </a:extLst>
        </xdr:cNvPr>
        <xdr:cNvCxnSpPr/>
      </xdr:nvCxnSpPr>
      <xdr:spPr>
        <a:xfrm>
          <a:off x="2099930" y="460743"/>
          <a:ext cx="84174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948069</xdr:colOff>
      <xdr:row>2</xdr:row>
      <xdr:rowOff>0</xdr:rowOff>
    </xdr:from>
    <xdr:to>
      <xdr:col>7</xdr:col>
      <xdr:colOff>620233</xdr:colOff>
      <xdr:row>2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="" xmlns:a16="http://schemas.microsoft.com/office/drawing/2014/main" id="{940FBED9-85D7-517E-0F5D-C4D2F7C0F286}"/>
            </a:ext>
          </a:extLst>
        </xdr:cNvPr>
        <xdr:cNvCxnSpPr/>
      </xdr:nvCxnSpPr>
      <xdr:spPr>
        <a:xfrm>
          <a:off x="9817395" y="460744"/>
          <a:ext cx="211765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opLeftCell="A10" workbookViewId="0">
      <selection activeCell="I8" sqref="I8"/>
    </sheetView>
  </sheetViews>
  <sheetFormatPr defaultColWidth="9.140625" defaultRowHeight="12.75"/>
  <cols>
    <col min="1" max="1" width="5" style="2" customWidth="1"/>
    <col min="2" max="2" width="39.28515625" style="2" customWidth="1"/>
    <col min="3" max="3" width="13.140625" style="1" customWidth="1"/>
    <col min="4" max="4" width="10.5703125" style="1" customWidth="1"/>
    <col min="5" max="5" width="9.85546875" style="1" customWidth="1"/>
    <col min="6" max="6" width="11" style="2" customWidth="1"/>
    <col min="7" max="7" width="12.7109375" style="2" customWidth="1"/>
    <col min="8" max="8" width="9.140625" style="2" customWidth="1"/>
    <col min="9" max="9" width="13" style="2" customWidth="1"/>
    <col min="10" max="10" width="12.28515625" style="2" customWidth="1"/>
    <col min="11" max="11" width="44.42578125" style="3" customWidth="1"/>
    <col min="12" max="16384" width="9.140625" style="2"/>
  </cols>
  <sheetData>
    <row r="1" spans="1:11" ht="24.75" customHeight="1">
      <c r="A1" s="21" t="s">
        <v>20</v>
      </c>
      <c r="B1" s="21"/>
      <c r="J1" s="82" t="s">
        <v>12</v>
      </c>
      <c r="K1" s="82"/>
    </row>
    <row r="2" spans="1:11" ht="28.9" customHeight="1">
      <c r="A2" s="85" t="s">
        <v>19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1" ht="23.25" customHeight="1">
      <c r="A3" s="86" t="s">
        <v>31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1" ht="40.5" customHeight="1">
      <c r="A4" s="83" t="s">
        <v>0</v>
      </c>
      <c r="B4" s="83" t="s">
        <v>1</v>
      </c>
      <c r="C4" s="83" t="s">
        <v>2</v>
      </c>
      <c r="D4" s="87" t="s">
        <v>10</v>
      </c>
      <c r="E4" s="88"/>
      <c r="F4" s="88"/>
      <c r="G4" s="89"/>
      <c r="H4" s="87" t="s">
        <v>13</v>
      </c>
      <c r="I4" s="88"/>
      <c r="J4" s="89"/>
      <c r="K4" s="83" t="s">
        <v>11</v>
      </c>
    </row>
    <row r="5" spans="1:11" ht="103.5" customHeight="1">
      <c r="A5" s="84"/>
      <c r="B5" s="84"/>
      <c r="C5" s="84"/>
      <c r="D5" s="4" t="s">
        <v>3</v>
      </c>
      <c r="E5" s="4" t="s">
        <v>4</v>
      </c>
      <c r="F5" s="4" t="s">
        <v>6</v>
      </c>
      <c r="G5" s="4" t="s">
        <v>7</v>
      </c>
      <c r="H5" s="4" t="s">
        <v>4</v>
      </c>
      <c r="I5" s="4" t="s">
        <v>8</v>
      </c>
      <c r="J5" s="4" t="s">
        <v>7</v>
      </c>
      <c r="K5" s="84"/>
    </row>
    <row r="6" spans="1:11" s="12" customFormat="1" ht="33.75" customHeight="1">
      <c r="A6" s="6"/>
      <c r="B6" s="9" t="s">
        <v>9</v>
      </c>
      <c r="C6" s="6"/>
      <c r="D6" s="13">
        <f>SUM(D8:D15)</f>
        <v>14.86</v>
      </c>
      <c r="E6" s="13">
        <f t="shared" ref="E6:J6" si="0">SUM(E8:E15)</f>
        <v>4.82</v>
      </c>
      <c r="F6" s="31">
        <f t="shared" si="0"/>
        <v>234285</v>
      </c>
      <c r="G6" s="31">
        <f t="shared" si="0"/>
        <v>136667</v>
      </c>
      <c r="H6" s="13">
        <f t="shared" si="0"/>
        <v>0.66</v>
      </c>
      <c r="I6" s="31">
        <f t="shared" si="0"/>
        <v>35970</v>
      </c>
      <c r="J6" s="31">
        <f t="shared" si="0"/>
        <v>8700</v>
      </c>
      <c r="K6" s="11"/>
    </row>
    <row r="7" spans="1:11" s="12" customFormat="1" ht="24.75" customHeight="1">
      <c r="A7" s="6"/>
      <c r="B7" s="79" t="s">
        <v>21</v>
      </c>
      <c r="C7" s="80"/>
      <c r="D7" s="80"/>
      <c r="E7" s="80"/>
      <c r="F7" s="80"/>
      <c r="G7" s="80"/>
      <c r="H7" s="81"/>
      <c r="I7" s="13"/>
      <c r="J7" s="14"/>
      <c r="K7" s="11"/>
    </row>
    <row r="8" spans="1:11" s="12" customFormat="1" ht="57.75" customHeight="1">
      <c r="A8" s="10">
        <v>1</v>
      </c>
      <c r="B8" s="18" t="s">
        <v>22</v>
      </c>
      <c r="C8" s="19" t="s">
        <v>15</v>
      </c>
      <c r="D8" s="20">
        <v>1.23</v>
      </c>
      <c r="E8" s="20">
        <v>0.66</v>
      </c>
      <c r="F8" s="22">
        <v>31762</v>
      </c>
      <c r="G8" s="22">
        <v>18528</v>
      </c>
      <c r="H8" s="23">
        <v>0.66</v>
      </c>
      <c r="I8" s="29">
        <v>35970</v>
      </c>
      <c r="J8" s="30">
        <v>8700</v>
      </c>
      <c r="K8" s="11"/>
    </row>
    <row r="9" spans="1:11" ht="38.25">
      <c r="A9" s="7">
        <v>2</v>
      </c>
      <c r="B9" s="18" t="s">
        <v>14</v>
      </c>
      <c r="C9" s="19" t="s">
        <v>15</v>
      </c>
      <c r="D9" s="20">
        <v>1.39</v>
      </c>
      <c r="E9" s="20">
        <v>0.02</v>
      </c>
      <c r="F9" s="5">
        <v>864</v>
      </c>
      <c r="G9" s="5">
        <v>504</v>
      </c>
      <c r="H9" s="5"/>
      <c r="I9" s="5"/>
      <c r="J9" s="5"/>
      <c r="K9" s="10" t="s">
        <v>27</v>
      </c>
    </row>
    <row r="10" spans="1:11" ht="38.25">
      <c r="A10" s="10">
        <v>3</v>
      </c>
      <c r="B10" s="16" t="s">
        <v>16</v>
      </c>
      <c r="C10" s="19" t="s">
        <v>15</v>
      </c>
      <c r="D10" s="24">
        <v>0.99</v>
      </c>
      <c r="E10" s="24">
        <v>0.05</v>
      </c>
      <c r="F10" s="5">
        <v>2197</v>
      </c>
      <c r="G10" s="5">
        <v>1282</v>
      </c>
      <c r="H10" s="5"/>
      <c r="I10" s="5"/>
      <c r="J10" s="5"/>
      <c r="K10" s="10" t="s">
        <v>28</v>
      </c>
    </row>
    <row r="11" spans="1:11" ht="38.25">
      <c r="A11" s="7">
        <v>4</v>
      </c>
      <c r="B11" s="16" t="s">
        <v>17</v>
      </c>
      <c r="C11" s="19" t="s">
        <v>15</v>
      </c>
      <c r="D11" s="17">
        <v>1.19</v>
      </c>
      <c r="E11" s="17">
        <v>0.08</v>
      </c>
      <c r="F11" s="5">
        <v>3818</v>
      </c>
      <c r="G11" s="5">
        <v>2227</v>
      </c>
      <c r="H11" s="5"/>
      <c r="I11" s="5"/>
      <c r="J11" s="5"/>
      <c r="K11" s="10" t="s">
        <v>28</v>
      </c>
    </row>
    <row r="12" spans="1:11" ht="38.25">
      <c r="A12" s="10">
        <v>5</v>
      </c>
      <c r="B12" s="16" t="s">
        <v>18</v>
      </c>
      <c r="C12" s="19" t="s">
        <v>15</v>
      </c>
      <c r="D12" s="17">
        <v>1.39</v>
      </c>
      <c r="E12" s="17">
        <v>0.02</v>
      </c>
      <c r="F12" s="5">
        <v>4237</v>
      </c>
      <c r="G12" s="5">
        <v>2472</v>
      </c>
      <c r="H12" s="5"/>
      <c r="I12" s="5"/>
      <c r="J12" s="5"/>
      <c r="K12" s="10" t="s">
        <v>28</v>
      </c>
    </row>
    <row r="13" spans="1:11" ht="45" customHeight="1">
      <c r="A13" s="7">
        <v>6</v>
      </c>
      <c r="B13" s="15" t="s">
        <v>23</v>
      </c>
      <c r="C13" s="10" t="s">
        <v>24</v>
      </c>
      <c r="D13" s="7">
        <v>4.53</v>
      </c>
      <c r="E13" s="7">
        <v>2.17</v>
      </c>
      <c r="F13" s="8">
        <v>104076</v>
      </c>
      <c r="G13" s="26">
        <v>60711</v>
      </c>
      <c r="H13" s="8"/>
      <c r="I13" s="8"/>
      <c r="J13" s="8"/>
      <c r="K13" s="28" t="s">
        <v>29</v>
      </c>
    </row>
    <row r="14" spans="1:11" ht="54.75" customHeight="1">
      <c r="A14" s="10">
        <v>7</v>
      </c>
      <c r="B14" s="16" t="s">
        <v>25</v>
      </c>
      <c r="C14" s="10" t="s">
        <v>24</v>
      </c>
      <c r="D14" s="7">
        <v>0.84</v>
      </c>
      <c r="E14" s="7">
        <v>0.24</v>
      </c>
      <c r="F14" s="8">
        <v>11304</v>
      </c>
      <c r="G14" s="26">
        <v>6594</v>
      </c>
      <c r="H14" s="8"/>
      <c r="I14" s="8"/>
      <c r="J14" s="8"/>
      <c r="K14" s="27" t="s">
        <v>30</v>
      </c>
    </row>
    <row r="15" spans="1:11" ht="61.5" customHeight="1">
      <c r="A15" s="7">
        <v>8</v>
      </c>
      <c r="B15" s="16" t="s">
        <v>26</v>
      </c>
      <c r="C15" s="10" t="s">
        <v>24</v>
      </c>
      <c r="D15" s="7">
        <v>3.3</v>
      </c>
      <c r="E15" s="7">
        <v>1.58</v>
      </c>
      <c r="F15" s="8">
        <v>76027</v>
      </c>
      <c r="G15" s="26">
        <v>44349</v>
      </c>
      <c r="H15" s="8"/>
      <c r="I15" s="8"/>
      <c r="J15" s="8"/>
      <c r="K15" s="27" t="s">
        <v>30</v>
      </c>
    </row>
  </sheetData>
  <mergeCells count="10">
    <mergeCell ref="B7:H7"/>
    <mergeCell ref="J1:K1"/>
    <mergeCell ref="K4:K5"/>
    <mergeCell ref="A2:K2"/>
    <mergeCell ref="A3:K3"/>
    <mergeCell ref="A4:A5"/>
    <mergeCell ref="B4:B5"/>
    <mergeCell ref="C4:C5"/>
    <mergeCell ref="D4:G4"/>
    <mergeCell ref="H4:J4"/>
  </mergeCells>
  <pageMargins left="0.25" right="0.25" top="0.25" bottom="0.25" header="0.25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86" zoomScaleNormal="86" workbookViewId="0">
      <selection activeCell="B9" sqref="B9"/>
    </sheetView>
  </sheetViews>
  <sheetFormatPr defaultColWidth="9.140625" defaultRowHeight="12.75"/>
  <cols>
    <col min="1" max="1" width="6.28515625" style="2" customWidth="1"/>
    <col min="2" max="2" width="67" style="2" customWidth="1"/>
    <col min="3" max="3" width="22.5703125" style="1" customWidth="1"/>
    <col min="4" max="4" width="16.85546875" style="1" customWidth="1"/>
    <col min="5" max="5" width="16.42578125" style="1" customWidth="1"/>
    <col min="6" max="6" width="16.5703125" style="1" customWidth="1"/>
    <col min="7" max="7" width="19.140625" style="2" customWidth="1"/>
    <col min="8" max="8" width="21.85546875" style="2" customWidth="1"/>
    <col min="9" max="9" width="17" style="2" customWidth="1"/>
    <col min="10" max="10" width="17.5703125" style="2" hidden="1" customWidth="1"/>
    <col min="11" max="11" width="21.85546875" style="12" hidden="1" customWidth="1"/>
    <col min="12" max="16384" width="9.140625" style="2"/>
  </cols>
  <sheetData>
    <row r="1" spans="1:11" ht="18" customHeight="1">
      <c r="A1" s="90" t="s">
        <v>74</v>
      </c>
      <c r="B1" s="90"/>
      <c r="E1" s="90" t="s">
        <v>72</v>
      </c>
      <c r="F1" s="90"/>
      <c r="G1" s="90"/>
      <c r="H1" s="90"/>
      <c r="I1" s="90"/>
    </row>
    <row r="2" spans="1:11" ht="18" customHeight="1">
      <c r="A2" s="90" t="s">
        <v>75</v>
      </c>
      <c r="B2" s="90"/>
      <c r="C2" s="2"/>
      <c r="D2" s="2"/>
      <c r="E2" s="90" t="s">
        <v>73</v>
      </c>
      <c r="F2" s="90"/>
      <c r="G2" s="90"/>
      <c r="H2" s="90"/>
      <c r="I2" s="90"/>
    </row>
    <row r="3" spans="1:11" ht="18" customHeight="1">
      <c r="A3" s="25"/>
      <c r="B3" s="25"/>
      <c r="I3" s="34"/>
    </row>
    <row r="4" spans="1:11" ht="24.75" customHeight="1">
      <c r="A4" s="85" t="s">
        <v>88</v>
      </c>
      <c r="B4" s="85"/>
      <c r="C4" s="85"/>
      <c r="D4" s="85"/>
      <c r="E4" s="85"/>
      <c r="F4" s="85"/>
      <c r="G4" s="85"/>
      <c r="H4" s="85"/>
      <c r="I4" s="85"/>
    </row>
    <row r="5" spans="1:11" ht="29.25" hidden="1" customHeight="1">
      <c r="A5" s="91" t="s">
        <v>84</v>
      </c>
      <c r="B5" s="91"/>
      <c r="C5" s="91"/>
      <c r="D5" s="91"/>
      <c r="E5" s="91"/>
      <c r="F5" s="91"/>
      <c r="G5" s="91"/>
      <c r="H5" s="91"/>
      <c r="I5" s="91"/>
    </row>
    <row r="6" spans="1:11" ht="29.25" customHeight="1">
      <c r="A6" s="91" t="s">
        <v>83</v>
      </c>
      <c r="B6" s="91"/>
      <c r="C6" s="91"/>
      <c r="D6" s="91"/>
      <c r="E6" s="91"/>
      <c r="F6" s="91"/>
      <c r="G6" s="91"/>
      <c r="H6" s="91"/>
      <c r="I6" s="91"/>
    </row>
    <row r="7" spans="1:11" ht="29.25" hidden="1" customHeight="1">
      <c r="A7" s="91" t="s">
        <v>87</v>
      </c>
      <c r="B7" s="91"/>
      <c r="C7" s="91"/>
      <c r="D7" s="91"/>
      <c r="E7" s="91"/>
      <c r="F7" s="91"/>
      <c r="G7" s="91"/>
      <c r="H7" s="91"/>
      <c r="I7" s="91"/>
    </row>
    <row r="8" spans="1:11" ht="32.25" customHeight="1">
      <c r="A8" s="46"/>
      <c r="B8" s="46"/>
      <c r="C8" s="46"/>
      <c r="D8" s="46"/>
      <c r="E8" s="46"/>
      <c r="F8" s="46"/>
      <c r="G8" s="91" t="s">
        <v>76</v>
      </c>
      <c r="H8" s="91"/>
      <c r="I8" s="91"/>
    </row>
    <row r="9" spans="1:11" s="40" customFormat="1" ht="203.45" customHeight="1">
      <c r="A9" s="39" t="s">
        <v>0</v>
      </c>
      <c r="B9" s="39" t="s">
        <v>62</v>
      </c>
      <c r="C9" s="39" t="s">
        <v>68</v>
      </c>
      <c r="D9" s="39" t="s">
        <v>69</v>
      </c>
      <c r="E9" s="39" t="s">
        <v>58</v>
      </c>
      <c r="F9" s="39" t="s">
        <v>64</v>
      </c>
      <c r="G9" s="39" t="s">
        <v>63</v>
      </c>
      <c r="H9" s="45" t="s">
        <v>59</v>
      </c>
      <c r="I9" s="45" t="s">
        <v>5</v>
      </c>
      <c r="J9" s="40" t="s">
        <v>85</v>
      </c>
      <c r="K9" s="25" t="s">
        <v>86</v>
      </c>
    </row>
    <row r="10" spans="1:11" s="42" customFormat="1" ht="44.25" customHeight="1">
      <c r="A10" s="41"/>
      <c r="B10" s="64" t="s">
        <v>94</v>
      </c>
      <c r="C10" s="64"/>
      <c r="D10" s="65">
        <f>D11+D15</f>
        <v>16.445399999999999</v>
      </c>
      <c r="E10" s="65">
        <f t="shared" ref="E10:G10" si="0">E11+E15</f>
        <v>5.3523000000000005</v>
      </c>
      <c r="F10" s="66">
        <f t="shared" si="0"/>
        <v>450</v>
      </c>
      <c r="G10" s="65">
        <f t="shared" si="0"/>
        <v>234.352</v>
      </c>
      <c r="H10" s="59"/>
      <c r="I10" s="60"/>
    </row>
    <row r="11" spans="1:11" s="42" customFormat="1" ht="63" customHeight="1">
      <c r="A11" s="41" t="s">
        <v>65</v>
      </c>
      <c r="B11" s="74" t="s">
        <v>89</v>
      </c>
      <c r="C11" s="74"/>
      <c r="D11" s="65">
        <f>D12</f>
        <v>4.452</v>
      </c>
      <c r="E11" s="65">
        <f t="shared" ref="E11:G11" si="1">E12</f>
        <v>2.1640000000000001</v>
      </c>
      <c r="F11" s="66">
        <f t="shared" si="1"/>
        <v>168</v>
      </c>
      <c r="G11" s="65">
        <f t="shared" si="1"/>
        <v>85.498999999999995</v>
      </c>
      <c r="H11" s="59"/>
      <c r="I11" s="61"/>
      <c r="J11" s="71">
        <v>336000</v>
      </c>
      <c r="K11" s="71"/>
    </row>
    <row r="12" spans="1:11" s="42" customFormat="1" ht="90" customHeight="1">
      <c r="A12" s="41">
        <v>1</v>
      </c>
      <c r="B12" s="55" t="s">
        <v>77</v>
      </c>
      <c r="C12" s="43" t="s">
        <v>70</v>
      </c>
      <c r="D12" s="67">
        <v>4.452</v>
      </c>
      <c r="E12" s="67">
        <v>2.1640000000000001</v>
      </c>
      <c r="F12" s="68">
        <v>168</v>
      </c>
      <c r="G12" s="69">
        <v>85.498999999999995</v>
      </c>
      <c r="H12" s="62" t="s">
        <v>60</v>
      </c>
      <c r="I12" s="43" t="s">
        <v>61</v>
      </c>
      <c r="J12" s="71">
        <v>336000</v>
      </c>
      <c r="K12" s="71">
        <f t="shared" ref="K12:K20" si="2">F12*J12</f>
        <v>56448000</v>
      </c>
    </row>
    <row r="13" spans="1:11" s="42" customFormat="1" ht="36.75" customHeight="1">
      <c r="A13" s="41" t="s">
        <v>66</v>
      </c>
      <c r="B13" s="76" t="s">
        <v>90</v>
      </c>
      <c r="C13" s="39"/>
      <c r="D13" s="65">
        <f>D14</f>
        <v>4.4730999999999996</v>
      </c>
      <c r="E13" s="65">
        <f t="shared" ref="E13:G13" si="3">E14</f>
        <v>1.1521999999999999</v>
      </c>
      <c r="F13" s="78">
        <f>F14</f>
        <v>88</v>
      </c>
      <c r="G13" s="65">
        <f t="shared" si="3"/>
        <v>51.848999999999997</v>
      </c>
      <c r="H13" s="77"/>
      <c r="I13" s="39"/>
      <c r="J13" s="71"/>
      <c r="K13" s="71"/>
    </row>
    <row r="14" spans="1:11" s="75" customFormat="1" ht="64.5" customHeight="1">
      <c r="A14" s="70">
        <v>4</v>
      </c>
      <c r="B14" s="55" t="s">
        <v>48</v>
      </c>
      <c r="C14" s="43" t="s">
        <v>91</v>
      </c>
      <c r="D14" s="50">
        <v>4.4730999999999996</v>
      </c>
      <c r="E14" s="50">
        <v>1.1521999999999999</v>
      </c>
      <c r="F14" s="58">
        <f>18*4+16</f>
        <v>88</v>
      </c>
      <c r="G14" s="53">
        <v>51.848999999999997</v>
      </c>
      <c r="H14" s="63"/>
      <c r="I14" s="43"/>
      <c r="J14" s="71">
        <v>336000</v>
      </c>
      <c r="K14" s="71">
        <f t="shared" ref="K14" si="4">F14*J14</f>
        <v>29568000</v>
      </c>
    </row>
    <row r="15" spans="1:11" s="42" customFormat="1" ht="38.25" customHeight="1">
      <c r="A15" s="41" t="s">
        <v>93</v>
      </c>
      <c r="B15" s="54" t="s">
        <v>92</v>
      </c>
      <c r="C15" s="64"/>
      <c r="D15" s="72">
        <f t="shared" ref="D15:I15" si="5">SUM(D16:D20)</f>
        <v>11.993399999999999</v>
      </c>
      <c r="E15" s="72">
        <f t="shared" si="5"/>
        <v>3.1883000000000004</v>
      </c>
      <c r="F15" s="66">
        <f t="shared" si="5"/>
        <v>282</v>
      </c>
      <c r="G15" s="73">
        <f t="shared" si="5"/>
        <v>148.85300000000001</v>
      </c>
      <c r="H15" s="66">
        <f t="shared" si="5"/>
        <v>0</v>
      </c>
      <c r="I15" s="66">
        <f t="shared" si="5"/>
        <v>0</v>
      </c>
      <c r="J15" s="66"/>
      <c r="K15" s="66"/>
    </row>
    <row r="16" spans="1:11" s="40" customFormat="1" ht="79.900000000000006" customHeight="1">
      <c r="A16" s="43">
        <v>1</v>
      </c>
      <c r="B16" s="55" t="s">
        <v>42</v>
      </c>
      <c r="C16" s="43" t="s">
        <v>79</v>
      </c>
      <c r="D16" s="47">
        <v>0.84109999999999996</v>
      </c>
      <c r="E16" s="47">
        <v>0.23549999999999999</v>
      </c>
      <c r="F16" s="56">
        <v>17</v>
      </c>
      <c r="G16" s="51">
        <v>8.2430000000000003</v>
      </c>
      <c r="H16" s="63" t="s">
        <v>60</v>
      </c>
      <c r="I16" s="43" t="s">
        <v>61</v>
      </c>
      <c r="J16" s="71">
        <v>336000</v>
      </c>
      <c r="K16" s="71">
        <f t="shared" si="2"/>
        <v>5712000</v>
      </c>
    </row>
    <row r="17" spans="1:11" s="40" customFormat="1" ht="79.900000000000006" customHeight="1">
      <c r="A17" s="70">
        <v>2</v>
      </c>
      <c r="B17" s="55" t="s">
        <v>78</v>
      </c>
      <c r="C17" s="43" t="s">
        <v>57</v>
      </c>
      <c r="D17" s="47">
        <v>2.4390999999999998</v>
      </c>
      <c r="E17" s="47">
        <v>1.2809999999999999</v>
      </c>
      <c r="F17" s="56">
        <f>13+7+20+6+7+5+9</f>
        <v>67</v>
      </c>
      <c r="G17" s="52">
        <v>44.835000000000001</v>
      </c>
      <c r="H17" s="63" t="s">
        <v>60</v>
      </c>
      <c r="I17" s="43" t="s">
        <v>61</v>
      </c>
      <c r="J17" s="71">
        <v>336000</v>
      </c>
      <c r="K17" s="71">
        <f t="shared" si="2"/>
        <v>22512000</v>
      </c>
    </row>
    <row r="18" spans="1:11" s="44" customFormat="1" ht="69.75" customHeight="1">
      <c r="A18" s="43">
        <v>3</v>
      </c>
      <c r="B18" s="55" t="s">
        <v>67</v>
      </c>
      <c r="C18" s="43" t="s">
        <v>80</v>
      </c>
      <c r="D18" s="48">
        <v>6.37</v>
      </c>
      <c r="E18" s="49">
        <v>0.93959999999999999</v>
      </c>
      <c r="F18" s="57">
        <f>15+2+2+14+18+14+24+22+21+19</f>
        <v>151</v>
      </c>
      <c r="G18" s="49">
        <v>56.375999999999998</v>
      </c>
      <c r="H18" s="63" t="s">
        <v>60</v>
      </c>
      <c r="I18" s="43" t="s">
        <v>61</v>
      </c>
      <c r="J18" s="71">
        <v>336000</v>
      </c>
      <c r="K18" s="71">
        <f t="shared" si="2"/>
        <v>50736000</v>
      </c>
    </row>
    <row r="19" spans="1:11" s="40" customFormat="1" ht="75" customHeight="1">
      <c r="A19" s="70">
        <v>4</v>
      </c>
      <c r="B19" s="55" t="s">
        <v>71</v>
      </c>
      <c r="C19" s="43" t="s">
        <v>82</v>
      </c>
      <c r="D19" s="50">
        <v>1.2495000000000001</v>
      </c>
      <c r="E19" s="50">
        <v>0.43</v>
      </c>
      <c r="F19" s="58">
        <v>26</v>
      </c>
      <c r="G19" s="50">
        <v>25.8</v>
      </c>
      <c r="H19" s="63" t="s">
        <v>60</v>
      </c>
      <c r="I19" s="43" t="s">
        <v>61</v>
      </c>
      <c r="J19" s="71">
        <v>336000</v>
      </c>
      <c r="K19" s="71">
        <f t="shared" ref="K19" si="6">F19*J19</f>
        <v>8736000</v>
      </c>
    </row>
    <row r="20" spans="1:11" s="40" customFormat="1" ht="68.25" customHeight="1">
      <c r="A20" s="43">
        <v>5</v>
      </c>
      <c r="B20" s="55" t="s">
        <v>51</v>
      </c>
      <c r="C20" s="43" t="s">
        <v>81</v>
      </c>
      <c r="D20" s="50">
        <v>1.0936999999999999</v>
      </c>
      <c r="E20" s="50">
        <v>0.30220000000000002</v>
      </c>
      <c r="F20" s="58">
        <v>21</v>
      </c>
      <c r="G20" s="53">
        <v>13.599</v>
      </c>
      <c r="H20" s="63" t="s">
        <v>60</v>
      </c>
      <c r="I20" s="43" t="s">
        <v>61</v>
      </c>
      <c r="J20" s="71">
        <v>336000</v>
      </c>
      <c r="K20" s="71">
        <f t="shared" si="2"/>
        <v>7056000</v>
      </c>
    </row>
  </sheetData>
  <mergeCells count="9">
    <mergeCell ref="A1:B1"/>
    <mergeCell ref="E1:I1"/>
    <mergeCell ref="E2:I2"/>
    <mergeCell ref="A2:B2"/>
    <mergeCell ref="G8:I8"/>
    <mergeCell ref="A4:I4"/>
    <mergeCell ref="A6:I6"/>
    <mergeCell ref="A5:I5"/>
    <mergeCell ref="A7:I7"/>
  </mergeCells>
  <pageMargins left="0.49" right="0.25" top="0.53" bottom="0.25" header="0.32" footer="0.25"/>
  <pageSetup paperSize="9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"/>
  <sheetViews>
    <sheetView topLeftCell="A4" workbookViewId="0">
      <selection activeCell="E6" sqref="E6"/>
    </sheetView>
  </sheetViews>
  <sheetFormatPr defaultRowHeight="12.75"/>
  <cols>
    <col min="1" max="1" width="5" customWidth="1"/>
    <col min="2" max="2" width="62.85546875" customWidth="1"/>
    <col min="3" max="3" width="15.42578125" customWidth="1"/>
    <col min="4" max="4" width="31.7109375" customWidth="1"/>
    <col min="5" max="5" width="16.7109375" customWidth="1"/>
    <col min="6" max="6" width="9.140625" customWidth="1"/>
  </cols>
  <sheetData>
    <row r="2" spans="1:13" ht="24" customHeight="1">
      <c r="A2" s="85" t="s">
        <v>32</v>
      </c>
      <c r="B2" s="85"/>
      <c r="C2" s="85"/>
      <c r="D2" s="85"/>
      <c r="E2" s="85"/>
      <c r="F2" s="85"/>
      <c r="G2" s="33"/>
      <c r="H2" s="33"/>
      <c r="I2" s="33"/>
      <c r="J2" s="33"/>
      <c r="K2" s="33"/>
      <c r="L2" s="33"/>
      <c r="M2" s="33"/>
    </row>
    <row r="5" spans="1:13" ht="112.5">
      <c r="A5" s="35" t="s">
        <v>0</v>
      </c>
      <c r="B5" s="35" t="s">
        <v>33</v>
      </c>
      <c r="C5" s="35" t="s">
        <v>34</v>
      </c>
      <c r="D5" s="35" t="s">
        <v>35</v>
      </c>
      <c r="E5" s="35" t="s">
        <v>36</v>
      </c>
      <c r="F5" s="35" t="s">
        <v>37</v>
      </c>
    </row>
    <row r="6" spans="1:13" s="32" customFormat="1" ht="104.25" customHeight="1">
      <c r="A6" s="36">
        <v>1</v>
      </c>
      <c r="B6" s="36" t="s">
        <v>38</v>
      </c>
      <c r="C6" s="37" t="s">
        <v>39</v>
      </c>
      <c r="D6" s="38" t="s">
        <v>40</v>
      </c>
      <c r="E6" s="36" t="s">
        <v>41</v>
      </c>
      <c r="F6" s="36">
        <v>2026</v>
      </c>
    </row>
    <row r="7" spans="1:13" s="32" customFormat="1" ht="94.5" customHeight="1">
      <c r="A7" s="36">
        <v>2</v>
      </c>
      <c r="B7" s="36" t="s">
        <v>42</v>
      </c>
      <c r="C7" s="36" t="s">
        <v>43</v>
      </c>
      <c r="D7" s="38" t="s">
        <v>44</v>
      </c>
      <c r="E7" s="36" t="s">
        <v>41</v>
      </c>
      <c r="F7" s="36">
        <v>2026</v>
      </c>
    </row>
    <row r="8" spans="1:13" s="32" customFormat="1" ht="87.75" customHeight="1">
      <c r="A8" s="36">
        <v>3</v>
      </c>
      <c r="B8" s="36" t="s">
        <v>45</v>
      </c>
      <c r="C8" s="36" t="s">
        <v>46</v>
      </c>
      <c r="D8" s="38" t="s">
        <v>47</v>
      </c>
      <c r="E8" s="36" t="s">
        <v>41</v>
      </c>
      <c r="F8" s="36">
        <v>2026</v>
      </c>
    </row>
    <row r="9" spans="1:13" s="32" customFormat="1" ht="33.75" customHeight="1">
      <c r="A9" s="92">
        <v>4</v>
      </c>
      <c r="B9" s="92" t="s">
        <v>48</v>
      </c>
      <c r="C9" s="94" t="s">
        <v>49</v>
      </c>
      <c r="D9" s="93" t="s">
        <v>50</v>
      </c>
      <c r="E9" s="92" t="s">
        <v>41</v>
      </c>
      <c r="F9" s="92">
        <v>2026</v>
      </c>
    </row>
    <row r="10" spans="1:13" s="32" customFormat="1" ht="33.75" customHeight="1">
      <c r="A10" s="92"/>
      <c r="B10" s="92"/>
      <c r="C10" s="95"/>
      <c r="D10" s="93"/>
      <c r="E10" s="92"/>
      <c r="F10" s="92"/>
    </row>
    <row r="11" spans="1:13" s="32" customFormat="1" ht="33.75" customHeight="1">
      <c r="A11" s="92">
        <v>5</v>
      </c>
      <c r="B11" s="92" t="s">
        <v>51</v>
      </c>
      <c r="C11" s="96" t="s">
        <v>52</v>
      </c>
      <c r="D11" s="93" t="s">
        <v>53</v>
      </c>
      <c r="E11" s="92" t="s">
        <v>41</v>
      </c>
      <c r="F11" s="92">
        <v>2026</v>
      </c>
    </row>
    <row r="12" spans="1:13" s="32" customFormat="1" ht="33.75" customHeight="1">
      <c r="A12" s="92"/>
      <c r="B12" s="92"/>
      <c r="C12" s="97"/>
      <c r="D12" s="93"/>
      <c r="E12" s="92"/>
      <c r="F12" s="92"/>
    </row>
    <row r="13" spans="1:13" s="32" customFormat="1" ht="33.75" customHeight="1">
      <c r="A13" s="36">
        <v>6</v>
      </c>
      <c r="B13" s="36" t="s">
        <v>54</v>
      </c>
      <c r="C13" s="36" t="s">
        <v>55</v>
      </c>
      <c r="D13" s="38" t="s">
        <v>56</v>
      </c>
      <c r="E13" s="36" t="s">
        <v>41</v>
      </c>
      <c r="F13" s="36">
        <v>2026</v>
      </c>
    </row>
  </sheetData>
  <mergeCells count="13">
    <mergeCell ref="A11:A12"/>
    <mergeCell ref="B11:B12"/>
    <mergeCell ref="D11:D12"/>
    <mergeCell ref="E11:E12"/>
    <mergeCell ref="F11:F12"/>
    <mergeCell ref="C11:C12"/>
    <mergeCell ref="A2:F2"/>
    <mergeCell ref="A9:A10"/>
    <mergeCell ref="B9:B10"/>
    <mergeCell ref="D9:D10"/>
    <mergeCell ref="E9:E10"/>
    <mergeCell ref="F9:F10"/>
    <mergeCell ref="C9:C10"/>
  </mergeCells>
  <pageMargins left="0.25" right="0.25" top="0.25" bottom="0.25" header="0.25" footer="0.25"/>
  <pageSetup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1B0092FDC0654A8FA7FDA17DC04488" ma:contentTypeVersion="4" ma:contentTypeDescription="Create a new document." ma:contentTypeScope="" ma:versionID="0b0ee86411ef9e565240e4c24d65773b">
  <xsd:schema xmlns:xsd="http://www.w3.org/2001/XMLSchema" xmlns:xs="http://www.w3.org/2001/XMLSchema" xmlns:p="http://schemas.microsoft.com/office/2006/metadata/properties" xmlns:ns2="d59a7d9b-b8ab-4fd8-8747-a792ee11e21d" targetNamespace="http://schemas.microsoft.com/office/2006/metadata/properties" ma:root="true" ma:fieldsID="82ecbbe65a039288a64e9d8615835c11" ns2:_="">
    <xsd:import namespace="d59a7d9b-b8ab-4fd8-8747-a792ee11e21d"/>
    <xsd:element name="properties">
      <xsd:complexType>
        <xsd:sequence>
          <xsd:element name="documentManagement">
            <xsd:complexType>
              <xsd:all>
                <xsd:element ref="ns2:NoiDung" minOccurs="0"/>
                <xsd:element ref="ns2:NgayBatDau" minOccurs="0"/>
                <xsd:element ref="ns2:NgayKetThuc" minOccurs="0"/>
                <xsd:element ref="ns2:TenVanBa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9a7d9b-b8ab-4fd8-8747-a792ee11e21d" elementFormDefault="qualified">
    <xsd:import namespace="http://schemas.microsoft.com/office/2006/documentManagement/types"/>
    <xsd:import namespace="http://schemas.microsoft.com/office/infopath/2007/PartnerControls"/>
    <xsd:element name="NoiDung" ma:index="8" nillable="true" ma:displayName="NoiDung" ma:internalName="NoiDung">
      <xsd:simpleType>
        <xsd:restriction base="dms:Note">
          <xsd:maxLength value="255"/>
        </xsd:restriction>
      </xsd:simpleType>
    </xsd:element>
    <xsd:element name="NgayBatDau" ma:index="9" nillable="true" ma:displayName="NgayBatDau" ma:format="DateOnly" ma:internalName="NgayBatDau">
      <xsd:simpleType>
        <xsd:restriction base="dms:DateTime"/>
      </xsd:simpleType>
    </xsd:element>
    <xsd:element name="NgayKetThuc" ma:index="10" nillable="true" ma:displayName="NgayKetThuc" ma:format="DateOnly" ma:internalName="NgayKetThuc">
      <xsd:simpleType>
        <xsd:restriction base="dms:DateTime"/>
      </xsd:simpleType>
    </xsd:element>
    <xsd:element name="TenVanBan" ma:index="11" nillable="true" ma:displayName="TenVanBan" ma:internalName="TenVanBa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gayKetThuc xmlns="d59a7d9b-b8ab-4fd8-8747-a792ee11e21d" xsi:nil="true"/>
    <NoiDung xmlns="d59a7d9b-b8ab-4fd8-8747-a792ee11e21d" xsi:nil="true"/>
    <TenVanBan xmlns="d59a7d9b-b8ab-4fd8-8747-a792ee11e21d" xsi:nil="true"/>
    <NgayBatDau xmlns="d59a7d9b-b8ab-4fd8-8747-a792ee11e21d" xsi:nil="true"/>
  </documentManagement>
</p:properties>
</file>

<file path=customXml/itemProps1.xml><?xml version="1.0" encoding="utf-8"?>
<ds:datastoreItem xmlns:ds="http://schemas.openxmlformats.org/officeDocument/2006/customXml" ds:itemID="{3BEF94CD-CEA3-46CF-9B58-F121B896DEE2}"/>
</file>

<file path=customXml/itemProps2.xml><?xml version="1.0" encoding="utf-8"?>
<ds:datastoreItem xmlns:ds="http://schemas.openxmlformats.org/officeDocument/2006/customXml" ds:itemID="{068015DB-5D15-492A-84A6-41ABC4DBEABE}"/>
</file>

<file path=customXml/itemProps3.xml><?xml version="1.0" encoding="utf-8"?>
<ds:datastoreItem xmlns:ds="http://schemas.openxmlformats.org/officeDocument/2006/customXml" ds:itemID="{DCE893C0-C8B6-41EE-90D1-D2B9CF1F7C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Biểu số 01</vt:lpstr>
      <vt:lpstr>Biểu số 02</vt:lpstr>
      <vt:lpstr>Dự kiến GPMB</vt:lpstr>
      <vt:lpstr>'Biểu số 01'!Print_Titles</vt:lpstr>
      <vt:lpstr>'Biểu số 02'!Print_Titles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Acer</cp:lastModifiedBy>
  <cp:lastPrinted>2026-05-20T07:08:02Z</cp:lastPrinted>
  <dcterms:created xsi:type="dcterms:W3CDTF">2020-10-27T02:27:52Z</dcterms:created>
  <dcterms:modified xsi:type="dcterms:W3CDTF">2026-05-21T01:15:16Z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0x010100ED1B0092FDC0654A8FA7FDA17DC04488</vt:lpwstr>
  </property>
</Properties>
</file>